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J27" i="1"/>
  <c r="K26" i="1"/>
  <c r="J26" i="1"/>
  <c r="K25" i="1"/>
  <c r="J25" i="1"/>
  <c r="K24" i="1"/>
  <c r="J24" i="1"/>
  <c r="I27" i="1"/>
  <c r="I26" i="1"/>
  <c r="I25" i="1"/>
  <c r="I24" i="1"/>
  <c r="K4" i="1"/>
  <c r="M5" i="1" l="1"/>
  <c r="G14" i="1"/>
  <c r="D14" i="1"/>
  <c r="D21" i="1" s="1"/>
  <c r="L5" i="1"/>
  <c r="F14" i="1"/>
  <c r="C14" i="1"/>
  <c r="N21" i="1"/>
  <c r="O21" i="1"/>
  <c r="P21" i="1"/>
  <c r="K5" i="1"/>
  <c r="E14" i="1"/>
  <c r="B14" i="1"/>
  <c r="B29" i="1"/>
  <c r="C29" i="1"/>
  <c r="D29" i="1"/>
  <c r="K21" i="1"/>
  <c r="L21" i="1"/>
  <c r="M21" i="1"/>
  <c r="B21" i="1"/>
  <c r="C21" i="1"/>
  <c r="E21" i="1"/>
  <c r="F21" i="1"/>
  <c r="G21" i="1"/>
  <c r="N10" i="1"/>
  <c r="O10" i="1"/>
  <c r="P10" i="1"/>
  <c r="Q10" i="1"/>
  <c r="L10" i="1"/>
  <c r="M10" i="1"/>
  <c r="H10" i="1"/>
  <c r="I10" i="1"/>
  <c r="J10" i="1"/>
  <c r="E10" i="1"/>
  <c r="B10" i="1"/>
  <c r="C10" i="1"/>
  <c r="D10" i="1"/>
  <c r="K10" i="1" l="1"/>
</calcChain>
</file>

<file path=xl/sharedStrings.xml><?xml version="1.0" encoding="utf-8"?>
<sst xmlns="http://schemas.openxmlformats.org/spreadsheetml/2006/main" count="33" uniqueCount="24">
  <si>
    <t>Осн 1150305070</t>
  </si>
  <si>
    <t>Гор.пит11503А3042</t>
  </si>
  <si>
    <t>Кл.рук 115Ю653030</t>
  </si>
  <si>
    <t>Совет 115Ю650500</t>
  </si>
  <si>
    <t>Совет115Ю651791</t>
  </si>
  <si>
    <t>Суб1150376210</t>
  </si>
  <si>
    <t>Доп.суб1150876210</t>
  </si>
  <si>
    <t>Доп 1150371053</t>
  </si>
  <si>
    <t>Доп 11503Z1053</t>
  </si>
  <si>
    <t>Гор.пит 11503L3042</t>
  </si>
  <si>
    <t>Льг.пит 1150320270</t>
  </si>
  <si>
    <t>ОВЗ 1150320690</t>
  </si>
  <si>
    <t>несов 0410120260</t>
  </si>
  <si>
    <t>Лагерь 1140174342</t>
  </si>
  <si>
    <t>лагерь1140174341</t>
  </si>
  <si>
    <t>лагерь 1140174350</t>
  </si>
  <si>
    <t>мол.спец 1150676240</t>
  </si>
  <si>
    <t>ГОД</t>
  </si>
  <si>
    <t>КВР/КОСГУ</t>
  </si>
  <si>
    <t>ИТОГО:</t>
  </si>
  <si>
    <t>модерниз школ.сист 115Ю457501</t>
  </si>
  <si>
    <t>243/225</t>
  </si>
  <si>
    <t>323/263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</si>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</sst>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/>
    <xf numFmtId="0" fontId="0" fillId="0" borderId="20" xfId="0" applyBorder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0" fontId="0" fillId="4" borderId="0" xfId="0" applyFill="1" applyBorder="1"/>
    <xf numFmtId="0" fontId="0" fillId="0" borderId="28" xfId="0" applyBorder="1" applyAlignment="1"/>
    <xf numFmtId="0" fontId="1" fillId="4" borderId="0" xfId="0" applyFont="1" applyFill="1" applyAlignment="1"/>
    <xf numFmtId="0" fontId="1" fillId="5" borderId="10" xfId="0" applyFont="1" applyFill="1" applyBorder="1"/>
    <xf numFmtId="0" fontId="1" fillId="0" borderId="0" xfId="0" applyFont="1"/>
    <xf numFmtId="4" fontId="0" fillId="0" borderId="24" xfId="0" applyNumberFormat="1" applyFill="1" applyBorder="1"/>
    <xf numFmtId="4" fontId="0" fillId="0" borderId="12" xfId="0" applyNumberFormat="1" applyFill="1" applyBorder="1"/>
    <xf numFmtId="4" fontId="0" fillId="0" borderId="16" xfId="0" applyNumberFormat="1" applyFill="1" applyBorder="1"/>
    <xf numFmtId="4" fontId="0" fillId="0" borderId="16" xfId="0" applyNumberFormat="1" applyBorder="1"/>
    <xf numFmtId="4" fontId="0" fillId="0" borderId="17" xfId="0" applyNumberFormat="1" applyFill="1" applyBorder="1"/>
    <xf numFmtId="4" fontId="0" fillId="0" borderId="1" xfId="0" applyNumberFormat="1" applyFill="1" applyBorder="1"/>
    <xf numFmtId="4" fontId="0" fillId="0" borderId="18" xfId="0" applyNumberFormat="1" applyFill="1" applyBorder="1"/>
    <xf numFmtId="4" fontId="0" fillId="0" borderId="18" xfId="0" applyNumberFormat="1" applyBorder="1"/>
    <xf numFmtId="4" fontId="1" fillId="5" borderId="7" xfId="0" applyNumberFormat="1" applyFont="1" applyFill="1" applyBorder="1"/>
    <xf numFmtId="4" fontId="1" fillId="5" borderId="8" xfId="0" applyNumberFormat="1" applyFont="1" applyFill="1" applyBorder="1"/>
    <xf numFmtId="4" fontId="1" fillId="5" borderId="9" xfId="0" applyNumberFormat="1" applyFont="1" applyFill="1" applyBorder="1"/>
    <xf numFmtId="4" fontId="0" fillId="0" borderId="17" xfId="0" applyNumberFormat="1" applyBorder="1"/>
    <xf numFmtId="4" fontId="0" fillId="0" borderId="1" xfId="0" applyNumberFormat="1" applyBorder="1"/>
    <xf numFmtId="0" fontId="1" fillId="0" borderId="1" xfId="0" applyFont="1" applyBorder="1"/>
    <xf numFmtId="0" fontId="1" fillId="5" borderId="29" xfId="0" applyFont="1" applyFill="1" applyBorder="1"/>
    <xf numFmtId="4" fontId="0" fillId="0" borderId="4" xfId="0" applyNumberFormat="1" applyFill="1" applyBorder="1"/>
    <xf numFmtId="4" fontId="0" fillId="0" borderId="5" xfId="0" applyNumberFormat="1" applyFill="1" applyBorder="1"/>
    <xf numFmtId="4" fontId="0" fillId="0" borderId="6" xfId="0" applyNumberFormat="1" applyFill="1" applyBorder="1"/>
    <xf numFmtId="4" fontId="0" fillId="0" borderId="17" xfId="0" applyNumberFormat="1" applyFill="1" applyBorder="1" applyAlignment="1"/>
    <xf numFmtId="4" fontId="0" fillId="0" borderId="1" xfId="0" applyNumberFormat="1" applyFill="1" applyBorder="1" applyAlignment="1"/>
    <xf numFmtId="4" fontId="0" fillId="0" borderId="31" xfId="0" applyNumberFormat="1" applyFill="1" applyBorder="1"/>
    <xf numFmtId="0" fontId="1" fillId="5" borderId="29" xfId="0" applyFont="1" applyFill="1" applyBorder="1" applyAlignment="1"/>
    <xf numFmtId="4" fontId="1" fillId="5" borderId="7" xfId="0" applyNumberFormat="1" applyFont="1" applyFill="1" applyBorder="1" applyAlignment="1"/>
    <xf numFmtId="4" fontId="1" fillId="5" borderId="8" xfId="0" applyNumberFormat="1" applyFont="1" applyFill="1" applyBorder="1" applyAlignment="1"/>
    <xf numFmtId="4" fontId="1" fillId="5" borderId="11" xfId="0" applyNumberFormat="1" applyFont="1" applyFill="1" applyBorder="1"/>
    <xf numFmtId="4" fontId="0" fillId="0" borderId="2" xfId="0" applyNumberFormat="1" applyBorder="1"/>
    <xf numFmtId="4" fontId="0" fillId="0" borderId="0" xfId="0" applyNumberFormat="1"/>
    <xf numFmtId="4" fontId="1" fillId="0" borderId="0" xfId="0" applyNumberFormat="1" applyFont="1"/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zoomScaleNormal="100" workbookViewId="0">
      <selection activeCell="O26" sqref="O26"/>
    </sheetView>
  </sheetViews>
  <sheetFormatPr defaultRowHeight="15" x14ac:dyDescent="0.25"/>
  <cols>
    <col min="1" max="1" width="22.140625" customWidth="1"/>
    <col min="2" max="2" width="19.42578125" customWidth="1"/>
    <col min="3" max="3" width="14.42578125" customWidth="1"/>
    <col min="4" max="4" width="17.140625" customWidth="1"/>
    <col min="5" max="5" width="13.28515625" customWidth="1"/>
    <col min="6" max="6" width="14.5703125" customWidth="1"/>
    <col min="7" max="7" width="16.42578125" customWidth="1"/>
    <col min="8" max="8" width="17.140625" customWidth="1"/>
    <col min="9" max="9" width="15.7109375" customWidth="1"/>
    <col min="10" max="10" width="14.5703125" customWidth="1"/>
    <col min="11" max="11" width="18" customWidth="1"/>
    <col min="12" max="12" width="12" customWidth="1"/>
    <col min="13" max="14" width="14.28515625" customWidth="1"/>
    <col min="15" max="15" width="12.85546875" customWidth="1"/>
    <col min="16" max="16" width="15.42578125" customWidth="1"/>
    <col min="17" max="17" width="11.85546875" customWidth="1"/>
  </cols>
  <sheetData>
    <row r="1" spans="1:19" ht="15.75" thickBot="1" x14ac:dyDescent="0.3">
      <c r="A1" s="66">
        <v>611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ht="15.75" thickBot="1" x14ac:dyDescent="0.3">
      <c r="A2" s="6" t="s">
        <v>17</v>
      </c>
      <c r="B2" s="10">
        <v>2026</v>
      </c>
      <c r="C2" s="11">
        <v>2027</v>
      </c>
      <c r="D2" s="12">
        <v>2028</v>
      </c>
      <c r="E2" s="13">
        <v>2026</v>
      </c>
      <c r="F2" s="11">
        <v>2027</v>
      </c>
      <c r="G2" s="12">
        <v>2028</v>
      </c>
      <c r="H2" s="13">
        <v>2026</v>
      </c>
      <c r="I2" s="11">
        <v>2027</v>
      </c>
      <c r="J2" s="12">
        <v>2028</v>
      </c>
      <c r="K2" s="13">
        <v>2026</v>
      </c>
      <c r="L2" s="11">
        <v>2027</v>
      </c>
      <c r="M2" s="12">
        <v>2028</v>
      </c>
      <c r="N2" s="13">
        <v>2026</v>
      </c>
      <c r="O2" s="11">
        <v>2027</v>
      </c>
      <c r="P2" s="12">
        <v>2028</v>
      </c>
      <c r="Q2" s="13">
        <v>2026</v>
      </c>
      <c r="R2" s="11">
        <v>2027</v>
      </c>
      <c r="S2" s="12">
        <v>2028</v>
      </c>
    </row>
    <row r="3" spans="1:19" ht="15.75" thickBot="1" x14ac:dyDescent="0.3">
      <c r="A3" s="7" t="s">
        <v>18</v>
      </c>
      <c r="B3" s="54">
        <v>211</v>
      </c>
      <c r="C3" s="55"/>
      <c r="D3" s="56"/>
      <c r="E3" s="63">
        <v>212</v>
      </c>
      <c r="F3" s="64"/>
      <c r="G3" s="65"/>
      <c r="H3" s="54">
        <v>213</v>
      </c>
      <c r="I3" s="55"/>
      <c r="J3" s="56"/>
      <c r="K3" s="54">
        <v>244</v>
      </c>
      <c r="L3" s="55"/>
      <c r="M3" s="56"/>
      <c r="N3" s="54">
        <v>247</v>
      </c>
      <c r="O3" s="55"/>
      <c r="P3" s="56"/>
      <c r="Q3" s="54">
        <v>290</v>
      </c>
      <c r="R3" s="55"/>
      <c r="S3" s="56"/>
    </row>
    <row r="4" spans="1:19" x14ac:dyDescent="0.25">
      <c r="A4" s="8" t="s">
        <v>0</v>
      </c>
      <c r="B4" s="26">
        <v>3497300</v>
      </c>
      <c r="C4" s="27">
        <v>3497300</v>
      </c>
      <c r="D4" s="28">
        <v>3497300</v>
      </c>
      <c r="E4" s="26">
        <v>14500</v>
      </c>
      <c r="F4" s="27"/>
      <c r="G4" s="28"/>
      <c r="H4" s="26">
        <v>1056200</v>
      </c>
      <c r="I4" s="27">
        <v>1056200</v>
      </c>
      <c r="J4" s="28">
        <v>1056200</v>
      </c>
      <c r="K4" s="26">
        <f>5534100+10600+185000+132600+50000+496000+11000+6000</f>
        <v>6425300</v>
      </c>
      <c r="L4" s="27">
        <v>100000</v>
      </c>
      <c r="M4" s="28">
        <v>100000</v>
      </c>
      <c r="N4" s="26">
        <v>5434100</v>
      </c>
      <c r="O4" s="27">
        <v>234100</v>
      </c>
      <c r="P4" s="28">
        <v>1400000</v>
      </c>
      <c r="Q4" s="26">
        <v>133100</v>
      </c>
      <c r="R4" s="27"/>
      <c r="S4" s="29"/>
    </row>
    <row r="5" spans="1:19" x14ac:dyDescent="0.25">
      <c r="A5" s="9" t="s">
        <v>5</v>
      </c>
      <c r="B5" s="30">
        <v>12925600</v>
      </c>
      <c r="C5" s="31">
        <v>15140600</v>
      </c>
      <c r="D5" s="32">
        <v>18140600</v>
      </c>
      <c r="E5" s="30"/>
      <c r="F5" s="31"/>
      <c r="G5" s="32"/>
      <c r="H5" s="30">
        <v>3903500</v>
      </c>
      <c r="I5" s="31">
        <v>4205500</v>
      </c>
      <c r="J5" s="32">
        <v>5478500</v>
      </c>
      <c r="K5" s="30">
        <f>118600+14900</f>
        <v>133500</v>
      </c>
      <c r="L5" s="31">
        <f>118600+14900</f>
        <v>133500</v>
      </c>
      <c r="M5" s="32">
        <f>118600+14900</f>
        <v>133500</v>
      </c>
      <c r="N5" s="30"/>
      <c r="O5" s="31"/>
      <c r="P5" s="32"/>
      <c r="Q5" s="30"/>
      <c r="R5" s="31"/>
      <c r="S5" s="33"/>
    </row>
    <row r="6" spans="1:19" x14ac:dyDescent="0.25">
      <c r="A6" s="9" t="s">
        <v>6</v>
      </c>
      <c r="B6" s="30">
        <v>97800</v>
      </c>
      <c r="C6" s="31">
        <v>97800</v>
      </c>
      <c r="D6" s="32">
        <v>97800</v>
      </c>
      <c r="E6" s="30"/>
      <c r="F6" s="31"/>
      <c r="G6" s="32"/>
      <c r="H6" s="30">
        <v>29500</v>
      </c>
      <c r="I6" s="31">
        <v>29500</v>
      </c>
      <c r="J6" s="32">
        <v>29500</v>
      </c>
      <c r="K6" s="30"/>
      <c r="L6" s="31"/>
      <c r="M6" s="32"/>
      <c r="N6" s="30"/>
      <c r="O6" s="31"/>
      <c r="P6" s="32"/>
      <c r="Q6" s="30"/>
      <c r="R6" s="31"/>
      <c r="S6" s="33"/>
    </row>
    <row r="7" spans="1:19" x14ac:dyDescent="0.25">
      <c r="A7" s="9" t="s">
        <v>7</v>
      </c>
      <c r="B7" s="30">
        <v>466200</v>
      </c>
      <c r="C7" s="31">
        <v>466200</v>
      </c>
      <c r="D7" s="32">
        <v>466200</v>
      </c>
      <c r="E7" s="30"/>
      <c r="F7" s="31"/>
      <c r="G7" s="32"/>
      <c r="H7" s="30">
        <v>140900</v>
      </c>
      <c r="I7" s="31">
        <v>140900</v>
      </c>
      <c r="J7" s="32">
        <v>140900</v>
      </c>
      <c r="K7" s="30"/>
      <c r="L7" s="31"/>
      <c r="M7" s="32"/>
      <c r="N7" s="30"/>
      <c r="O7" s="31"/>
      <c r="P7" s="32"/>
      <c r="Q7" s="30"/>
      <c r="R7" s="31"/>
      <c r="S7" s="33"/>
    </row>
    <row r="8" spans="1:19" x14ac:dyDescent="0.25">
      <c r="A8" s="9" t="s">
        <v>8</v>
      </c>
      <c r="B8" s="30">
        <v>116500</v>
      </c>
      <c r="C8" s="31">
        <v>116500</v>
      </c>
      <c r="D8" s="32">
        <v>116500</v>
      </c>
      <c r="E8" s="30"/>
      <c r="F8" s="31"/>
      <c r="G8" s="32"/>
      <c r="H8" s="30">
        <v>35100</v>
      </c>
      <c r="I8" s="31">
        <v>35100</v>
      </c>
      <c r="J8" s="32">
        <v>35100</v>
      </c>
      <c r="K8" s="30"/>
      <c r="L8" s="31"/>
      <c r="M8" s="32"/>
      <c r="N8" s="30"/>
      <c r="O8" s="31"/>
      <c r="P8" s="32"/>
      <c r="Q8" s="30"/>
      <c r="R8" s="31"/>
      <c r="S8" s="33"/>
    </row>
    <row r="9" spans="1:19" x14ac:dyDescent="0.25">
      <c r="A9" s="9"/>
      <c r="B9" s="30"/>
      <c r="C9" s="31"/>
      <c r="D9" s="32"/>
      <c r="E9" s="30"/>
      <c r="F9" s="31"/>
      <c r="G9" s="32"/>
      <c r="H9" s="30"/>
      <c r="I9" s="31"/>
      <c r="J9" s="32"/>
      <c r="K9" s="30"/>
      <c r="L9" s="31"/>
      <c r="M9" s="32"/>
      <c r="N9" s="30"/>
      <c r="O9" s="31"/>
      <c r="P9" s="32"/>
      <c r="Q9" s="30"/>
      <c r="R9" s="31"/>
      <c r="S9" s="33"/>
    </row>
    <row r="10" spans="1:19" s="25" customFormat="1" ht="15.75" thickBot="1" x14ac:dyDescent="0.3">
      <c r="A10" s="24" t="s">
        <v>19</v>
      </c>
      <c r="B10" s="34">
        <f>SUM(B4:B9)</f>
        <v>17103400</v>
      </c>
      <c r="C10" s="35">
        <f>SUM(C4:C9)</f>
        <v>19318400</v>
      </c>
      <c r="D10" s="36">
        <f>SUM(D4:D9)</f>
        <v>22318400</v>
      </c>
      <c r="E10" s="34">
        <f>SUM(E4:E9)</f>
        <v>14500</v>
      </c>
      <c r="F10" s="35"/>
      <c r="G10" s="36"/>
      <c r="H10" s="34">
        <f t="shared" ref="H10:Q10" si="0">SUM(H4:H9)</f>
        <v>5165200</v>
      </c>
      <c r="I10" s="35">
        <f t="shared" si="0"/>
        <v>5467200</v>
      </c>
      <c r="J10" s="36">
        <f t="shared" si="0"/>
        <v>6740200</v>
      </c>
      <c r="K10" s="34">
        <f t="shared" si="0"/>
        <v>6558800</v>
      </c>
      <c r="L10" s="35">
        <f t="shared" si="0"/>
        <v>233500</v>
      </c>
      <c r="M10" s="36">
        <f t="shared" si="0"/>
        <v>233500</v>
      </c>
      <c r="N10" s="34">
        <f t="shared" si="0"/>
        <v>5434100</v>
      </c>
      <c r="O10" s="35">
        <f t="shared" si="0"/>
        <v>234100</v>
      </c>
      <c r="P10" s="36">
        <f t="shared" si="0"/>
        <v>1400000</v>
      </c>
      <c r="Q10" s="34">
        <f t="shared" si="0"/>
        <v>133100</v>
      </c>
      <c r="R10" s="35"/>
      <c r="S10" s="36"/>
    </row>
    <row r="11" spans="1:19" ht="15.75" thickBot="1" x14ac:dyDescent="0.3">
      <c r="A11" s="67">
        <v>612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</row>
    <row r="12" spans="1:19" ht="15.75" thickBot="1" x14ac:dyDescent="0.3">
      <c r="A12" s="6" t="s">
        <v>17</v>
      </c>
      <c r="B12" s="13">
        <v>2026</v>
      </c>
      <c r="C12" s="11">
        <v>2027</v>
      </c>
      <c r="D12" s="12">
        <v>2028</v>
      </c>
      <c r="E12" s="16">
        <v>2026</v>
      </c>
      <c r="F12" s="17">
        <v>2027</v>
      </c>
      <c r="G12" s="18">
        <v>2028</v>
      </c>
      <c r="H12" s="57" t="s">
        <v>17</v>
      </c>
      <c r="I12" s="58"/>
      <c r="J12" s="59"/>
      <c r="K12" s="16">
        <v>2026</v>
      </c>
      <c r="L12" s="17">
        <v>2027</v>
      </c>
      <c r="M12" s="18">
        <v>2028</v>
      </c>
      <c r="N12" s="16">
        <v>2026</v>
      </c>
      <c r="O12" s="17">
        <v>2027</v>
      </c>
      <c r="P12" s="18">
        <v>2028</v>
      </c>
      <c r="Q12" s="2"/>
      <c r="R12" s="3"/>
      <c r="S12" s="4"/>
    </row>
    <row r="13" spans="1:19" ht="15.75" thickBot="1" x14ac:dyDescent="0.3">
      <c r="A13" s="6" t="s">
        <v>18</v>
      </c>
      <c r="B13" s="54">
        <v>211</v>
      </c>
      <c r="C13" s="55"/>
      <c r="D13" s="56"/>
      <c r="E13" s="54">
        <v>213</v>
      </c>
      <c r="F13" s="55"/>
      <c r="G13" s="56"/>
      <c r="H13" s="57" t="s">
        <v>18</v>
      </c>
      <c r="I13" s="58"/>
      <c r="J13" s="59"/>
      <c r="K13" s="54">
        <v>244</v>
      </c>
      <c r="L13" s="55"/>
      <c r="M13" s="56"/>
      <c r="N13" s="60" t="s">
        <v>21</v>
      </c>
      <c r="O13" s="61"/>
      <c r="P13" s="62"/>
      <c r="Q13" s="77"/>
      <c r="R13" s="61"/>
      <c r="S13" s="62"/>
    </row>
    <row r="14" spans="1:19" x14ac:dyDescent="0.25">
      <c r="A14" s="14" t="s">
        <v>1</v>
      </c>
      <c r="B14" s="30">
        <f>77812.11+21311.61</f>
        <v>99123.72</v>
      </c>
      <c r="C14" s="31">
        <f>77812.11+21311.61</f>
        <v>99123.72</v>
      </c>
      <c r="D14" s="32">
        <f>77812.11+21311.61</f>
        <v>99123.72</v>
      </c>
      <c r="E14" s="30">
        <f>23499.28+6436.1</f>
        <v>29935.379999999997</v>
      </c>
      <c r="F14" s="31">
        <f>23499.28+6436.1</f>
        <v>29935.379999999997</v>
      </c>
      <c r="G14" s="32">
        <f>23499.28+6436.1</f>
        <v>29935.379999999997</v>
      </c>
      <c r="H14" s="68" t="s">
        <v>9</v>
      </c>
      <c r="I14" s="69"/>
      <c r="J14" s="70"/>
      <c r="K14" s="30">
        <v>286798</v>
      </c>
      <c r="L14" s="31">
        <v>286798</v>
      </c>
      <c r="M14" s="32">
        <v>286798</v>
      </c>
      <c r="N14" s="51"/>
      <c r="O14" s="38"/>
      <c r="P14" s="38"/>
      <c r="Q14" s="1"/>
      <c r="R14" s="1"/>
      <c r="S14" s="1"/>
    </row>
    <row r="15" spans="1:19" x14ac:dyDescent="0.25">
      <c r="A15" s="15" t="s">
        <v>2</v>
      </c>
      <c r="B15" s="30">
        <v>3480000</v>
      </c>
      <c r="C15" s="31">
        <v>2160000</v>
      </c>
      <c r="D15" s="32">
        <v>2160000</v>
      </c>
      <c r="E15" s="30">
        <v>1051000</v>
      </c>
      <c r="F15" s="31">
        <v>652300</v>
      </c>
      <c r="G15" s="32">
        <v>652300</v>
      </c>
      <c r="H15" s="68" t="s">
        <v>10</v>
      </c>
      <c r="I15" s="69"/>
      <c r="J15" s="70"/>
      <c r="K15" s="30">
        <v>110000</v>
      </c>
      <c r="L15" s="31">
        <v>110000</v>
      </c>
      <c r="M15" s="32">
        <v>110000</v>
      </c>
      <c r="N15" s="51"/>
      <c r="O15" s="38"/>
      <c r="P15" s="38"/>
      <c r="Q15" s="1"/>
      <c r="R15" s="1"/>
      <c r="S15" s="1"/>
    </row>
    <row r="16" spans="1:19" x14ac:dyDescent="0.25">
      <c r="A16" s="15" t="s">
        <v>3</v>
      </c>
      <c r="B16" s="30">
        <v>75000</v>
      </c>
      <c r="C16" s="31">
        <v>75000</v>
      </c>
      <c r="D16" s="32">
        <v>75000</v>
      </c>
      <c r="E16" s="30">
        <v>22650</v>
      </c>
      <c r="F16" s="31">
        <v>22650</v>
      </c>
      <c r="G16" s="32">
        <v>22650</v>
      </c>
      <c r="H16" s="68" t="s">
        <v>11</v>
      </c>
      <c r="I16" s="69"/>
      <c r="J16" s="70"/>
      <c r="K16" s="30">
        <v>0</v>
      </c>
      <c r="L16" s="31">
        <v>0</v>
      </c>
      <c r="M16" s="32">
        <v>0</v>
      </c>
      <c r="N16" s="51"/>
      <c r="O16" s="38"/>
      <c r="P16" s="38"/>
      <c r="Q16" s="1"/>
      <c r="R16" s="1"/>
      <c r="S16" s="1"/>
    </row>
    <row r="17" spans="1:19" x14ac:dyDescent="0.25">
      <c r="A17" s="15" t="s">
        <v>4</v>
      </c>
      <c r="B17" s="30">
        <v>218496.42</v>
      </c>
      <c r="C17" s="31">
        <v>223566.98</v>
      </c>
      <c r="D17" s="32">
        <v>226486.34</v>
      </c>
      <c r="E17" s="30">
        <v>65985.919999999998</v>
      </c>
      <c r="F17" s="31">
        <v>67517.22</v>
      </c>
      <c r="G17" s="32">
        <v>68398.899999999994</v>
      </c>
      <c r="H17" s="68" t="s">
        <v>13</v>
      </c>
      <c r="I17" s="69"/>
      <c r="J17" s="70"/>
      <c r="K17" s="30">
        <v>113000</v>
      </c>
      <c r="L17" s="31">
        <v>113000</v>
      </c>
      <c r="M17" s="32">
        <v>113000</v>
      </c>
      <c r="N17" s="51"/>
      <c r="O17" s="38"/>
      <c r="P17" s="38"/>
      <c r="Q17" s="1"/>
      <c r="R17" s="1"/>
      <c r="S17" s="1"/>
    </row>
    <row r="18" spans="1:19" x14ac:dyDescent="0.25">
      <c r="A18" s="15" t="s">
        <v>12</v>
      </c>
      <c r="B18" s="30">
        <v>0</v>
      </c>
      <c r="C18" s="31">
        <v>0</v>
      </c>
      <c r="D18" s="32">
        <v>0</v>
      </c>
      <c r="E18" s="30">
        <v>0</v>
      </c>
      <c r="F18" s="31">
        <v>0</v>
      </c>
      <c r="G18" s="32">
        <v>0</v>
      </c>
      <c r="H18" s="68" t="s">
        <v>20</v>
      </c>
      <c r="I18" s="69"/>
      <c r="J18" s="70"/>
      <c r="K18" s="30"/>
      <c r="L18" s="31"/>
      <c r="M18" s="32"/>
      <c r="N18" s="51">
        <v>12737400</v>
      </c>
      <c r="O18" s="38"/>
      <c r="P18" s="38"/>
      <c r="Q18" s="1"/>
      <c r="R18" s="1"/>
      <c r="S18" s="1"/>
    </row>
    <row r="19" spans="1:19" x14ac:dyDescent="0.25">
      <c r="A19" s="15" t="s">
        <v>16</v>
      </c>
      <c r="B19" s="30"/>
      <c r="C19" s="31"/>
      <c r="D19" s="32"/>
      <c r="E19" s="30"/>
      <c r="F19" s="31"/>
      <c r="G19" s="32"/>
      <c r="H19" s="68"/>
      <c r="I19" s="69"/>
      <c r="J19" s="70"/>
      <c r="K19" s="37"/>
      <c r="L19" s="38"/>
      <c r="M19" s="33"/>
      <c r="N19" s="51"/>
      <c r="O19" s="38"/>
      <c r="P19" s="38"/>
      <c r="Q19" s="1"/>
      <c r="R19" s="1"/>
      <c r="S19" s="1"/>
    </row>
    <row r="20" spans="1:19" x14ac:dyDescent="0.25">
      <c r="A20" s="15"/>
      <c r="B20" s="37"/>
      <c r="C20" s="38"/>
      <c r="D20" s="33"/>
      <c r="E20" s="37"/>
      <c r="F20" s="38"/>
      <c r="G20" s="33"/>
      <c r="H20" s="71"/>
      <c r="I20" s="72"/>
      <c r="J20" s="73"/>
      <c r="K20" s="37"/>
      <c r="L20" s="38"/>
      <c r="M20" s="33"/>
      <c r="N20" s="51"/>
      <c r="O20" s="38"/>
      <c r="P20" s="38"/>
      <c r="Q20" s="1"/>
      <c r="R20" s="1"/>
      <c r="S20" s="1"/>
    </row>
    <row r="21" spans="1:19" s="25" customFormat="1" ht="15.75" thickBot="1" x14ac:dyDescent="0.3">
      <c r="A21" s="40" t="s">
        <v>19</v>
      </c>
      <c r="B21" s="34">
        <f t="shared" ref="B21:G21" si="1">SUM(B14:B20)</f>
        <v>3872620.14</v>
      </c>
      <c r="C21" s="35">
        <f t="shared" si="1"/>
        <v>2557690.7000000002</v>
      </c>
      <c r="D21" s="36">
        <f t="shared" si="1"/>
        <v>2560610.06</v>
      </c>
      <c r="E21" s="34">
        <f t="shared" si="1"/>
        <v>1169571.2999999998</v>
      </c>
      <c r="F21" s="35">
        <f t="shared" si="1"/>
        <v>772402.6</v>
      </c>
      <c r="G21" s="36">
        <f t="shared" si="1"/>
        <v>773284.28</v>
      </c>
      <c r="H21" s="74" t="s">
        <v>19</v>
      </c>
      <c r="I21" s="75"/>
      <c r="J21" s="76"/>
      <c r="K21" s="34">
        <f>SUM(K14:K20)</f>
        <v>509798</v>
      </c>
      <c r="L21" s="35">
        <f>SUM(L14:L20)</f>
        <v>509798</v>
      </c>
      <c r="M21" s="36">
        <f>SUM(M14:M20)</f>
        <v>509798</v>
      </c>
      <c r="N21" s="36">
        <f t="shared" ref="N21:P21" si="2">SUM(N14:N20)</f>
        <v>12737400</v>
      </c>
      <c r="O21" s="36">
        <f t="shared" si="2"/>
        <v>0</v>
      </c>
      <c r="P21" s="36">
        <f t="shared" si="2"/>
        <v>0</v>
      </c>
      <c r="Q21" s="39"/>
      <c r="R21" s="39"/>
      <c r="S21" s="39"/>
    </row>
    <row r="22" spans="1:19" ht="15.75" thickBot="1" x14ac:dyDescent="0.3">
      <c r="A22" s="67">
        <v>323</v>
      </c>
      <c r="B22" s="67"/>
      <c r="C22" s="67"/>
      <c r="D22" s="67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9" ht="15.75" thickBot="1" x14ac:dyDescent="0.3">
      <c r="A23" s="6" t="s">
        <v>17</v>
      </c>
      <c r="B23" s="16">
        <v>2026</v>
      </c>
      <c r="C23" s="17">
        <v>2027</v>
      </c>
      <c r="D23" s="18">
        <v>2028</v>
      </c>
      <c r="E23" s="19"/>
      <c r="F23" s="19"/>
      <c r="H23" s="25"/>
      <c r="I23" s="25">
        <v>2026</v>
      </c>
      <c r="J23" s="25">
        <v>2027</v>
      </c>
      <c r="K23" s="25">
        <v>2028</v>
      </c>
    </row>
    <row r="24" spans="1:19" ht="15.75" thickBot="1" x14ac:dyDescent="0.3">
      <c r="A24" s="6" t="s">
        <v>18</v>
      </c>
      <c r="B24" s="63" t="s">
        <v>22</v>
      </c>
      <c r="C24" s="64"/>
      <c r="D24" s="65"/>
      <c r="E24" s="20"/>
      <c r="F24" s="20"/>
      <c r="H24" s="25">
        <v>611</v>
      </c>
      <c r="I24" s="52">
        <f>B10+H10+K10+N10+Q10</f>
        <v>34394600</v>
      </c>
      <c r="J24" s="52">
        <f>C10+I10+L10+O10+R10</f>
        <v>25253200</v>
      </c>
      <c r="K24" s="52">
        <f>D10+G10+J10+M10+P10+S10</f>
        <v>30692100</v>
      </c>
    </row>
    <row r="25" spans="1:19" x14ac:dyDescent="0.25">
      <c r="A25" s="22" t="s">
        <v>14</v>
      </c>
      <c r="B25" s="41">
        <v>40000</v>
      </c>
      <c r="C25" s="42">
        <v>40000</v>
      </c>
      <c r="D25" s="43">
        <v>40000</v>
      </c>
      <c r="E25" s="21"/>
      <c r="F25" s="21"/>
      <c r="H25" s="25">
        <v>612</v>
      </c>
      <c r="I25" s="52">
        <f>B21+E21+K21+N21</f>
        <v>18289389.439999998</v>
      </c>
      <c r="J25" s="52">
        <f>C21+F21+L21+O21</f>
        <v>3839891.3000000003</v>
      </c>
      <c r="K25" s="52">
        <f>D21+G21+M21+P21</f>
        <v>3843692.34</v>
      </c>
    </row>
    <row r="26" spans="1:19" x14ac:dyDescent="0.25">
      <c r="A26" s="22" t="s">
        <v>15</v>
      </c>
      <c r="B26" s="30"/>
      <c r="C26" s="31"/>
      <c r="D26" s="32"/>
      <c r="E26" s="21"/>
      <c r="F26" s="21"/>
      <c r="H26" s="25">
        <v>323</v>
      </c>
      <c r="I26" s="52">
        <f>B29</f>
        <v>40000</v>
      </c>
      <c r="J26" s="52">
        <f>C29</f>
        <v>40000</v>
      </c>
      <c r="K26" s="52">
        <f>D29</f>
        <v>40000</v>
      </c>
    </row>
    <row r="27" spans="1:19" x14ac:dyDescent="0.25">
      <c r="A27" s="22"/>
      <c r="B27" s="44"/>
      <c r="C27" s="45"/>
      <c r="D27" s="46"/>
      <c r="E27" s="5"/>
      <c r="F27" s="5"/>
      <c r="H27" s="25" t="s">
        <v>23</v>
      </c>
      <c r="I27" s="53">
        <f>SUM(I24:I26)</f>
        <v>52723989.439999998</v>
      </c>
      <c r="J27" s="53">
        <f>SUM(J24:J26)</f>
        <v>29133091.300000001</v>
      </c>
      <c r="K27" s="53">
        <f>SUM(K24:K26)</f>
        <v>34575792.340000004</v>
      </c>
    </row>
    <row r="28" spans="1:19" x14ac:dyDescent="0.25">
      <c r="A28" s="22"/>
      <c r="B28" s="44"/>
      <c r="C28" s="45"/>
      <c r="D28" s="46"/>
      <c r="E28" s="5"/>
      <c r="F28" s="5"/>
    </row>
    <row r="29" spans="1:19" ht="15.75" thickBot="1" x14ac:dyDescent="0.3">
      <c r="A29" s="47" t="s">
        <v>19</v>
      </c>
      <c r="B29" s="48">
        <f>SUM(B25:B28)</f>
        <v>40000</v>
      </c>
      <c r="C29" s="49">
        <f>SUM(C25:C28)</f>
        <v>40000</v>
      </c>
      <c r="D29" s="50">
        <f>SUM(D25:D28)</f>
        <v>40000</v>
      </c>
      <c r="E29" s="5"/>
      <c r="F29" s="5"/>
    </row>
  </sheetData>
  <mergeCells count="25">
    <mergeCell ref="A1:S1"/>
    <mergeCell ref="A11:S11"/>
    <mergeCell ref="B24:D24"/>
    <mergeCell ref="A22:D22"/>
    <mergeCell ref="H19:J19"/>
    <mergeCell ref="H20:J20"/>
    <mergeCell ref="H21:J21"/>
    <mergeCell ref="H12:J12"/>
    <mergeCell ref="Q13:S13"/>
    <mergeCell ref="H14:J14"/>
    <mergeCell ref="H15:J15"/>
    <mergeCell ref="H16:J16"/>
    <mergeCell ref="H17:J17"/>
    <mergeCell ref="H18:J18"/>
    <mergeCell ref="Q3:S3"/>
    <mergeCell ref="B13:D13"/>
    <mergeCell ref="E13:G13"/>
    <mergeCell ref="H13:J13"/>
    <mergeCell ref="K13:M13"/>
    <mergeCell ref="N13:P13"/>
    <mergeCell ref="B3:D3"/>
    <mergeCell ref="H3:J3"/>
    <mergeCell ref="K3:M3"/>
    <mergeCell ref="N3:P3"/>
    <mergeCell ref="E3:G3"/>
  </mergeCells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Пользователь Windows</cp:lastModifiedBy>
  <cp:lastPrinted>2026-01-20T09:41:49Z</cp:lastPrinted>
  <dcterms:created xsi:type="dcterms:W3CDTF">2025-12-29T21:07:51Z</dcterms:created>
  <dcterms:modified xsi:type="dcterms:W3CDTF">2026-02-24T05:52:32Z</dcterms:modified>
</cp:coreProperties>
</file>